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4370" windowHeight="11730" activeTab="0"/>
  </bookViews>
  <sheets>
    <sheet name="2024-1" sheetId="1" r:id="rId1"/>
    <sheet name="2024" sheetId="2" state="hidden" r:id="rId2"/>
    <sheet name="2025" sheetId="3" state="hidden" r:id="rId3"/>
  </sheets>
  <definedNames/>
  <calcPr fullCalcOnLoad="1"/>
</workbook>
</file>

<file path=xl/sharedStrings.xml><?xml version="1.0" encoding="utf-8"?>
<sst xmlns="http://schemas.openxmlformats.org/spreadsheetml/2006/main" count="255" uniqueCount="89">
  <si>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</si>
  <si>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</si>
  <si>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</si>
  <si>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</si>
  <si>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</si>
  <si>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</si>
  <si>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</si>
  <si>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</si>
  <si>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</si>
  <si>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</si>
  <si>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</si>
  <si>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</si>
  <si>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</si>
  <si>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</si>
  <si>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</si>
  <si>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</si>
  <si>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</si>
  <si>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</si>
  <si>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</si>
  <si>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</si>
  <si>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</si>
  <si>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</si>
  <si>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</si>
  <si>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</si>
  <si>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</si>
  <si>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</si>
  <si>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</si>
  <si>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</si>
  <si>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</si>
  <si>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</si>
  <si>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</si>
  <si>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</si>
  <si>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</si>
  <si>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</si>
  <si>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</si>
  <si>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</si>
  <si>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</si>
  <si>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</si>
  <si>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</si>
  <si>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</si>
  <si>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</si>
  <si>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</si>
  <si>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</si>
  <si>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</si>
  <si>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</si>
  <si>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</si>
  <si>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</si>
  <si>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</si>
  <si>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</si>
  <si>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</si>
  <si>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</si>
  <si>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</si>
  <si>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</si>
  <si>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</si>
  <si>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</si>
  <si>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</si>
  <si>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</si>
  <si>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</si>
  <si>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</si>
  <si>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</si>
  <si>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</si>
  <si>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</si>
  <si>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</si>
  <si>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</si>
  <si>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</si>
  <si>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</si>
  <si>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</si>
  <si>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</si>
  <si>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</si>
  <si>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МП</t>
  </si>
  <si>
    <t>Потпис овлашћеног лица</t>
  </si>
  <si>
    <t>Приходи из буџета АПВ   ИЗВОР 07</t>
  </si>
  <si>
    <t>Међународне донације ИЗВОР 06</t>
  </si>
  <si>
    <t>Донације од невладиних организација и појединаца ИЗВОР 08</t>
  </si>
  <si>
    <t>ПРИХОДИ ИЗ БУЏЕТА</t>
  </si>
  <si>
    <t>Приходи из буџета</t>
  </si>
  <si>
    <t>ТРАНСФЕРИ ИЗМЕЂУ БУЏЕТСКИХ КОРИСНИКА НА ИСТОМ НИВОУ</t>
  </si>
  <si>
    <t>ОШ "ВУК КАРАЏИЋ" КРИВАЈА</t>
  </si>
  <si>
    <t>Родитељски динар за ваннаставне активности            ИЗВОР 16</t>
  </si>
  <si>
    <t>Приходи из буџета Републике ИЗВОР 01</t>
  </si>
  <si>
    <t>Средства из буџета општине  ИЗВОР 07      ИЗВОР 17</t>
  </si>
  <si>
    <t>Средства  од акцизе     ИЗВОР 07   ИЗВОР 17</t>
  </si>
  <si>
    <t>772100</t>
  </si>
  <si>
    <t xml:space="preserve">У Криваји , </t>
  </si>
  <si>
    <t>ПРЕДЛОГ ПЛАНА ПРИХОДА И ПРИМАЊА ЗА 2025. ГОДИНУ</t>
  </si>
  <si>
    <t>ПРЕДЛОГ ПЛАНА ПРИХОДА И ПРИМАЊА ЗА 2024. ГОДИНУ</t>
  </si>
  <si>
    <t>У Криваји ,</t>
  </si>
  <si>
    <t>ПЛАН ПРИХОДА И ПРИМАЊА ЗА 2024. ГОДИНУ</t>
  </si>
  <si>
    <t>Средства  од акцизе        ИЗВОР 13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</si>
</sst>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Ft&quot;;\-#,##0\ &quot;Ft&quot;"/>
    <numFmt numFmtId="175" formatCode="#,##0\ &quot;Ft&quot;;[Red]\-#,##0\ &quot;Ft&quot;"/>
    <numFmt numFmtId="176" formatCode="#,##0.00\ &quot;Ft&quot;;\-#,##0.00\ &quot;Ft&quot;"/>
    <numFmt numFmtId="177" formatCode="#,##0.00\ &quot;Ft&quot;;[Red]\-#,##0.00\ &quot;Ft&quot;"/>
    <numFmt numFmtId="178" formatCode="_-* #,##0\ &quot;Ft&quot;_-;\-* #,##0\ &quot;Ft&quot;_-;_-* &quot;-&quot;\ &quot;Ft&quot;_-;_-@_-"/>
    <numFmt numFmtId="179" formatCode="_-* #,##0\ _F_t_-;\-* #,##0\ _F_t_-;_-* &quot;-&quot;\ _F_t_-;_-@_-"/>
    <numFmt numFmtId="180" formatCode="_-* #,##0.00\ &quot;Ft&quot;_-;\-* #,##0.00\ &quot;Ft&quot;_-;_-* &quot;-&quot;??\ &quot;Ft&quot;_-;_-@_-"/>
    <numFmt numFmtId="181" formatCode="_-* #,##0.00\ _F_t_-;\-* #,##0.00\ _F_t_-;_-* &quot;-&quot;??\ _F_t_-;_-@_-"/>
    <numFmt numFmtId="182" formatCode="#,###,###,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82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82" fontId="0" fillId="0" borderId="12" xfId="0" applyNumberFormat="1" applyFont="1" applyBorder="1" applyAlignment="1" applyProtection="1">
      <alignment horizontal="right" vertical="center"/>
      <protection locked="0"/>
    </xf>
    <xf numFmtId="182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182" fontId="1" fillId="0" borderId="13" xfId="0" applyNumberFormat="1" applyFont="1" applyBorder="1" applyAlignment="1">
      <alignment horizontal="right" vertical="center"/>
    </xf>
    <xf numFmtId="182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2" fontId="0" fillId="0" borderId="13" xfId="0" applyNumberFormat="1" applyFont="1" applyBorder="1" applyAlignment="1">
      <alignment horizontal="right" vertical="center"/>
    </xf>
    <xf numFmtId="182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82" fontId="1" fillId="0" borderId="11" xfId="0" applyNumberFormat="1" applyFont="1" applyBorder="1" applyAlignment="1" applyProtection="1">
      <alignment horizontal="right" vertical="center"/>
      <protection locked="0"/>
    </xf>
    <xf numFmtId="182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82" fontId="1" fillId="34" borderId="16" xfId="0" applyNumberFormat="1" applyFont="1" applyFill="1" applyBorder="1" applyAlignment="1" applyProtection="1">
      <alignment horizontal="right" vertical="center"/>
      <protection locked="0"/>
    </xf>
    <xf numFmtId="182" fontId="1" fillId="34" borderId="15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82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82" fontId="1" fillId="35" borderId="11" xfId="0" applyNumberFormat="1" applyFont="1" applyFill="1" applyBorder="1" applyAlignment="1" applyProtection="1">
      <alignment horizontal="right" vertical="center"/>
      <protection locked="0"/>
    </xf>
    <xf numFmtId="182" fontId="1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82" fontId="0" fillId="0" borderId="11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1" fontId="1" fillId="33" borderId="20" xfId="0" applyNumberFormat="1" applyFont="1" applyFill="1" applyBorder="1" applyAlignment="1">
      <alignment horizontal="right"/>
    </xf>
    <xf numFmtId="182" fontId="0" fillId="0" borderId="21" xfId="0" applyNumberFormat="1" applyFont="1" applyBorder="1" applyAlignment="1" applyProtection="1">
      <alignment horizontal="right" vertical="center"/>
      <protection locked="0"/>
    </xf>
    <xf numFmtId="182" fontId="1" fillId="34" borderId="15" xfId="0" applyNumberFormat="1" applyFont="1" applyFill="1" applyBorder="1" applyAlignment="1" applyProtection="1">
      <alignment horizontal="right" vertical="center"/>
      <protection locked="0"/>
    </xf>
    <xf numFmtId="1" fontId="1" fillId="33" borderId="10" xfId="0" applyNumberFormat="1" applyFont="1" applyFill="1" applyBorder="1" applyAlignment="1" quotePrefix="1">
      <alignment horizontal="right"/>
    </xf>
    <xf numFmtId="182" fontId="1" fillId="0" borderId="10" xfId="0" applyNumberFormat="1" applyFont="1" applyBorder="1" applyAlignment="1" applyProtection="1">
      <alignment horizontal="right" vertical="center"/>
      <protection locked="0"/>
    </xf>
    <xf numFmtId="1" fontId="0" fillId="33" borderId="10" xfId="0" applyNumberFormat="1" applyFont="1" applyFill="1" applyBorder="1" applyAlignment="1" quotePrefix="1">
      <alignment horizontal="right"/>
    </xf>
    <xf numFmtId="182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H3" sqref="H3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5" width="15.140625" style="2" customWidth="1"/>
    <col min="6" max="6" width="15.7109375" style="2" hidden="1" customWidth="1"/>
    <col min="7" max="7" width="17.421875" style="2" customWidth="1"/>
    <col min="8" max="8" width="15.28125" style="2" customWidth="1"/>
    <col min="9" max="9" width="15.421875" style="2" customWidth="1"/>
    <col min="10" max="10" width="15.421875" style="2" hidden="1" customWidth="1"/>
    <col min="11" max="11" width="15.421875" style="2" customWidth="1"/>
    <col min="12" max="12" width="15.7109375" style="2" customWidth="1"/>
    <col min="13" max="16384" width="9.140625" style="2" customWidth="1"/>
  </cols>
  <sheetData>
    <row r="1" spans="1:12" ht="18.75" customHeight="1">
      <c r="A1" s="65" t="s">
        <v>87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29"/>
    </row>
    <row r="2" ht="12.75" customHeight="1"/>
    <row r="3" spans="1:11" ht="23.25" customHeight="1">
      <c r="A3" s="31" t="s">
        <v>5</v>
      </c>
      <c r="B3" s="64" t="s">
        <v>77</v>
      </c>
      <c r="C3" s="64"/>
      <c r="D3" s="64"/>
      <c r="E3" s="64"/>
      <c r="F3" s="64"/>
      <c r="G3" s="64"/>
      <c r="H3" s="64"/>
      <c r="I3" s="3"/>
      <c r="J3" s="3"/>
      <c r="K3" s="3"/>
    </row>
    <row r="4" spans="1:11" ht="22.5" customHeight="1" thickBot="1">
      <c r="A4" s="30"/>
      <c r="B4" s="30"/>
      <c r="C4" s="66"/>
      <c r="D4" s="3"/>
      <c r="E4" s="3"/>
      <c r="F4" s="31"/>
      <c r="G4" s="31"/>
      <c r="H4" s="3"/>
      <c r="I4" s="3"/>
      <c r="J4" s="3"/>
      <c r="K4" s="3"/>
    </row>
    <row r="5" spans="1:12" ht="12.75" customHeight="1" thickBot="1">
      <c r="A5" s="82" t="s">
        <v>1</v>
      </c>
      <c r="B5" s="80" t="s">
        <v>0</v>
      </c>
      <c r="C5" s="78" t="s">
        <v>80</v>
      </c>
      <c r="D5" s="78" t="s">
        <v>88</v>
      </c>
      <c r="E5" s="84" t="s">
        <v>78</v>
      </c>
      <c r="F5" s="78" t="s">
        <v>72</v>
      </c>
      <c r="G5" s="78" t="s">
        <v>79</v>
      </c>
      <c r="H5" s="88" t="s">
        <v>71</v>
      </c>
      <c r="I5" s="88" t="s">
        <v>73</v>
      </c>
      <c r="J5" s="78" t="s">
        <v>7</v>
      </c>
      <c r="K5" s="78" t="s">
        <v>8</v>
      </c>
      <c r="L5" s="86" t="s">
        <v>2</v>
      </c>
    </row>
    <row r="6" spans="1:12" ht="75" customHeight="1" thickBot="1">
      <c r="A6" s="83"/>
      <c r="B6" s="81"/>
      <c r="C6" s="79"/>
      <c r="D6" s="79"/>
      <c r="E6" s="85"/>
      <c r="F6" s="79"/>
      <c r="G6" s="79"/>
      <c r="H6" s="89"/>
      <c r="I6" s="89"/>
      <c r="J6" s="79"/>
      <c r="K6" s="79"/>
      <c r="L6" s="87"/>
    </row>
    <row r="7" spans="1:12" ht="12.75">
      <c r="A7" s="32">
        <v>1</v>
      </c>
      <c r="B7" s="32">
        <v>2</v>
      </c>
      <c r="C7" s="67">
        <v>3</v>
      </c>
      <c r="D7" s="67">
        <v>4</v>
      </c>
      <c r="E7" s="67">
        <v>5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9</v>
      </c>
      <c r="L7" s="67">
        <v>10</v>
      </c>
    </row>
    <row r="8" spans="1:12" s="35" customFormat="1" ht="12.75">
      <c r="A8" s="4" t="s">
        <v>61</v>
      </c>
      <c r="B8" s="5">
        <v>710000</v>
      </c>
      <c r="C8" s="33">
        <f aca="true" t="shared" si="0" ref="C8:K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>G9+G10</f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4">
        <f aca="true" t="shared" si="1" ref="L8:L40">SUM(C8:K8)</f>
        <v>0</v>
      </c>
    </row>
    <row r="9" spans="1:12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6"/>
      <c r="L9" s="34">
        <f t="shared" si="1"/>
        <v>0</v>
      </c>
    </row>
    <row r="10" spans="1:12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6"/>
      <c r="L10" s="34">
        <f t="shared" si="1"/>
        <v>0</v>
      </c>
    </row>
    <row r="11" spans="1:12" ht="12.75">
      <c r="A11" s="9" t="s">
        <v>9</v>
      </c>
      <c r="B11" s="10" t="s">
        <v>10</v>
      </c>
      <c r="C11" s="37">
        <f aca="true" t="shared" si="2" ref="C11:K11">C12+C13</f>
        <v>8371700</v>
      </c>
      <c r="D11" s="37">
        <f>D12+D13</f>
        <v>0</v>
      </c>
      <c r="E11" s="37">
        <f>E12+E13</f>
        <v>0</v>
      </c>
      <c r="F11" s="37">
        <f>F12+F13</f>
        <v>0</v>
      </c>
      <c r="G11" s="37">
        <f>G12+G13</f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4">
        <f t="shared" si="1"/>
        <v>8371700</v>
      </c>
    </row>
    <row r="12" spans="1:12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12"/>
      <c r="L12" s="34">
        <f t="shared" si="1"/>
        <v>0</v>
      </c>
    </row>
    <row r="13" spans="1:12" ht="12.75">
      <c r="A13" s="9" t="s">
        <v>12</v>
      </c>
      <c r="B13" s="13" t="s">
        <v>13</v>
      </c>
      <c r="C13" s="12">
        <f aca="true" t="shared" si="3" ref="C13:K13">C14+C17</f>
        <v>8371700</v>
      </c>
      <c r="D13" s="12">
        <f>D14+D17</f>
        <v>0</v>
      </c>
      <c r="E13" s="12">
        <f>E14+E17</f>
        <v>0</v>
      </c>
      <c r="F13" s="63">
        <f>F14+F17</f>
        <v>0</v>
      </c>
      <c r="G13" s="12">
        <f>G14+G17</f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34">
        <f t="shared" si="1"/>
        <v>8371700</v>
      </c>
    </row>
    <row r="14" spans="1:12" ht="12.75">
      <c r="A14" s="14" t="s">
        <v>14</v>
      </c>
      <c r="B14" s="15" t="s">
        <v>15</v>
      </c>
      <c r="C14" s="12">
        <f aca="true" t="shared" si="4" ref="C14:K14">C15+C16</f>
        <v>8121700</v>
      </c>
      <c r="D14" s="12">
        <f>D15+D16</f>
        <v>0</v>
      </c>
      <c r="E14" s="12">
        <f>E15+E16</f>
        <v>0</v>
      </c>
      <c r="F14" s="12">
        <f>F15+F16</f>
        <v>0</v>
      </c>
      <c r="G14" s="12">
        <f>G15+G16</f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34">
        <f t="shared" si="1"/>
        <v>8121700</v>
      </c>
    </row>
    <row r="15" spans="1:12" ht="12.75">
      <c r="A15" s="16" t="s">
        <v>54</v>
      </c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34">
        <f t="shared" si="1"/>
        <v>0</v>
      </c>
    </row>
    <row r="16" spans="1:12" ht="12.75">
      <c r="A16" s="16" t="s">
        <v>55</v>
      </c>
      <c r="B16" s="10"/>
      <c r="C16" s="12">
        <f>8371700-250000</f>
        <v>8121700</v>
      </c>
      <c r="D16" s="12"/>
      <c r="E16" s="12"/>
      <c r="F16" s="12"/>
      <c r="G16" s="12"/>
      <c r="H16" s="12"/>
      <c r="I16" s="12"/>
      <c r="J16" s="12"/>
      <c r="K16" s="12"/>
      <c r="L16" s="34">
        <f t="shared" si="1"/>
        <v>8121700</v>
      </c>
    </row>
    <row r="17" spans="1:12" ht="12.75">
      <c r="A17" s="16" t="s">
        <v>16</v>
      </c>
      <c r="B17" s="15" t="s">
        <v>17</v>
      </c>
      <c r="C17" s="12">
        <v>250000</v>
      </c>
      <c r="D17" s="12"/>
      <c r="E17" s="12"/>
      <c r="F17" s="12"/>
      <c r="G17" s="12"/>
      <c r="H17" s="12"/>
      <c r="I17" s="12"/>
      <c r="J17" s="12"/>
      <c r="K17" s="12"/>
      <c r="L17" s="34">
        <f t="shared" si="1"/>
        <v>250000</v>
      </c>
    </row>
    <row r="18" spans="1:12" ht="12.75">
      <c r="A18" s="9" t="s">
        <v>52</v>
      </c>
      <c r="B18" s="17" t="s">
        <v>18</v>
      </c>
      <c r="C18" s="12">
        <f aca="true" t="shared" si="5" ref="C18:K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>G19+G25</f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12">
        <f t="shared" si="5"/>
        <v>0</v>
      </c>
      <c r="L18" s="34">
        <f t="shared" si="1"/>
        <v>0</v>
      </c>
    </row>
    <row r="19" spans="1:12" ht="12.75">
      <c r="A19" s="19" t="s">
        <v>19</v>
      </c>
      <c r="B19" s="17" t="s">
        <v>20</v>
      </c>
      <c r="C19" s="12">
        <f aca="true" t="shared" si="6" ref="C19:K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>G20+G21+G22+G23+G24</f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34">
        <f t="shared" si="1"/>
        <v>0</v>
      </c>
    </row>
    <row r="20" spans="1:12" ht="12.75">
      <c r="A20" s="14" t="s">
        <v>56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12"/>
      <c r="L20" s="34">
        <f t="shared" si="1"/>
        <v>0</v>
      </c>
    </row>
    <row r="21" spans="1:12" ht="25.5">
      <c r="A21" s="14" t="s">
        <v>57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12"/>
      <c r="L21" s="34">
        <f t="shared" si="1"/>
        <v>0</v>
      </c>
    </row>
    <row r="22" spans="1:12" ht="12.75">
      <c r="A22" s="14" t="s">
        <v>58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34">
        <f t="shared" si="1"/>
        <v>0</v>
      </c>
    </row>
    <row r="23" spans="1:12" ht="25.5">
      <c r="A23" s="21" t="s">
        <v>59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34">
        <f t="shared" si="1"/>
        <v>0</v>
      </c>
    </row>
    <row r="24" spans="1:12" ht="12.75">
      <c r="A24" s="16" t="s">
        <v>60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12"/>
      <c r="L24" s="34">
        <f t="shared" si="1"/>
        <v>0</v>
      </c>
    </row>
    <row r="25" spans="1:12" ht="12.75">
      <c r="A25" s="18" t="s">
        <v>23</v>
      </c>
      <c r="B25" s="23" t="s">
        <v>62</v>
      </c>
      <c r="C25" s="12"/>
      <c r="D25" s="12"/>
      <c r="E25" s="12"/>
      <c r="F25" s="12"/>
      <c r="G25" s="12"/>
      <c r="H25" s="12"/>
      <c r="I25" s="12"/>
      <c r="J25" s="12"/>
      <c r="K25" s="12"/>
      <c r="L25" s="34">
        <f t="shared" si="1"/>
        <v>0</v>
      </c>
    </row>
    <row r="26" spans="1:12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34">
        <f t="shared" si="1"/>
        <v>0</v>
      </c>
    </row>
    <row r="27" spans="1:12" ht="12.75">
      <c r="A27" s="9" t="s">
        <v>53</v>
      </c>
      <c r="B27" s="62">
        <v>742000</v>
      </c>
      <c r="C27" s="12">
        <f aca="true" t="shared" si="7" ref="C27:K27">C28+C29+C32</f>
        <v>0</v>
      </c>
      <c r="D27" s="12">
        <f>D28+D29+D32</f>
        <v>0</v>
      </c>
      <c r="E27" s="12">
        <f>E28+E29+E32</f>
        <v>1068000</v>
      </c>
      <c r="F27" s="12">
        <f>F28+F29+F32</f>
        <v>0</v>
      </c>
      <c r="G27" s="12">
        <f>G28+G29+G32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34">
        <f t="shared" si="1"/>
        <v>1068000</v>
      </c>
    </row>
    <row r="28" spans="1:12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34">
        <f t="shared" si="1"/>
        <v>0</v>
      </c>
    </row>
    <row r="29" spans="1:12" ht="12.75">
      <c r="A29" s="14" t="s">
        <v>26</v>
      </c>
      <c r="B29" s="20" t="s">
        <v>27</v>
      </c>
      <c r="C29" s="26">
        <f aca="true" t="shared" si="8" ref="C29:K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>G30+G31</f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26">
        <f t="shared" si="8"/>
        <v>0</v>
      </c>
      <c r="L29" s="34">
        <f t="shared" si="1"/>
        <v>0</v>
      </c>
    </row>
    <row r="30" spans="1:12" ht="25.5">
      <c r="A30" s="27" t="s">
        <v>63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34">
        <f t="shared" si="1"/>
        <v>0</v>
      </c>
    </row>
    <row r="31" spans="1:12" ht="12.75">
      <c r="A31" s="14" t="s">
        <v>64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34">
        <f t="shared" si="1"/>
        <v>0</v>
      </c>
    </row>
    <row r="32" spans="1:12" ht="25.5">
      <c r="A32" s="39" t="s">
        <v>30</v>
      </c>
      <c r="B32" s="15" t="s">
        <v>31</v>
      </c>
      <c r="C32" s="41"/>
      <c r="D32" s="41"/>
      <c r="E32" s="41">
        <f>1088000-20000</f>
        <v>1068000</v>
      </c>
      <c r="F32" s="41"/>
      <c r="G32" s="41"/>
      <c r="H32" s="41"/>
      <c r="I32" s="41"/>
      <c r="J32" s="41"/>
      <c r="K32" s="41"/>
      <c r="L32" s="34">
        <f t="shared" si="1"/>
        <v>1068000</v>
      </c>
    </row>
    <row r="33" spans="1:12" ht="12.75" hidden="1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34">
        <f t="shared" si="1"/>
        <v>0</v>
      </c>
    </row>
    <row r="34" spans="1:12" ht="14.25" customHeight="1">
      <c r="A34" s="28" t="s">
        <v>65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12"/>
      <c r="L34" s="34">
        <f t="shared" si="1"/>
        <v>0</v>
      </c>
    </row>
    <row r="35" spans="1:12" ht="25.5">
      <c r="A35" s="28" t="s">
        <v>66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34">
        <f t="shared" si="1"/>
        <v>0</v>
      </c>
    </row>
    <row r="36" spans="1:12" ht="12.75">
      <c r="A36" s="9" t="s">
        <v>67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12"/>
      <c r="L36" s="34">
        <f t="shared" si="1"/>
        <v>0</v>
      </c>
    </row>
    <row r="37" spans="1:12" ht="26.25" customHeight="1">
      <c r="A37" s="28" t="s">
        <v>68</v>
      </c>
      <c r="B37" s="13" t="s">
        <v>82</v>
      </c>
      <c r="C37" s="12"/>
      <c r="D37" s="12"/>
      <c r="E37" s="12"/>
      <c r="F37" s="12"/>
      <c r="G37" s="12"/>
      <c r="H37" s="12"/>
      <c r="I37" s="12"/>
      <c r="J37" s="12"/>
      <c r="K37" s="12"/>
      <c r="L37" s="34">
        <f t="shared" si="1"/>
        <v>0</v>
      </c>
    </row>
    <row r="38" spans="1:12" ht="26.25" customHeight="1">
      <c r="A38" s="69" t="s">
        <v>76</v>
      </c>
      <c r="B38" s="70">
        <v>781111</v>
      </c>
      <c r="C38" s="71"/>
      <c r="D38" s="12"/>
      <c r="E38" s="12">
        <v>20000</v>
      </c>
      <c r="F38" s="12"/>
      <c r="G38" s="12"/>
      <c r="H38" s="12"/>
      <c r="I38" s="12"/>
      <c r="J38" s="12"/>
      <c r="K38" s="12"/>
      <c r="L38" s="34">
        <f t="shared" si="1"/>
        <v>20000</v>
      </c>
    </row>
    <row r="39" spans="1:12" ht="26.25" customHeight="1">
      <c r="A39" s="28" t="s">
        <v>74</v>
      </c>
      <c r="B39" s="73">
        <v>791000</v>
      </c>
      <c r="C39" s="74">
        <f>C40</f>
        <v>0</v>
      </c>
      <c r="D39" s="40">
        <f aca="true" t="shared" si="9" ref="D39:K39">D40</f>
        <v>0</v>
      </c>
      <c r="E39" s="40">
        <f t="shared" si="9"/>
        <v>0</v>
      </c>
      <c r="F39" s="40">
        <f t="shared" si="9"/>
        <v>0</v>
      </c>
      <c r="G39" s="40">
        <f t="shared" si="9"/>
        <v>41231583</v>
      </c>
      <c r="H39" s="40">
        <f t="shared" si="9"/>
        <v>0</v>
      </c>
      <c r="I39" s="12">
        <f t="shared" si="9"/>
        <v>0</v>
      </c>
      <c r="J39" s="12">
        <f t="shared" si="9"/>
        <v>0</v>
      </c>
      <c r="K39" s="12">
        <f t="shared" si="9"/>
        <v>0</v>
      </c>
      <c r="L39" s="34">
        <f t="shared" si="1"/>
        <v>41231583</v>
      </c>
    </row>
    <row r="40" spans="1:12" ht="26.25" customHeight="1">
      <c r="A40" s="68" t="s">
        <v>75</v>
      </c>
      <c r="B40" s="75">
        <v>791111</v>
      </c>
      <c r="C40" s="76"/>
      <c r="D40" s="12"/>
      <c r="E40" s="12"/>
      <c r="F40" s="12"/>
      <c r="G40" s="12">
        <v>41231583</v>
      </c>
      <c r="H40" s="12"/>
      <c r="I40" s="12"/>
      <c r="J40" s="12"/>
      <c r="K40" s="12"/>
      <c r="L40" s="34">
        <f t="shared" si="1"/>
        <v>41231583</v>
      </c>
    </row>
    <row r="41" spans="1:12" ht="12.75">
      <c r="A41" s="46" t="s">
        <v>35</v>
      </c>
      <c r="B41" s="47"/>
      <c r="C41" s="72">
        <f>C8+C11+C18+C27+C34+C35+C36+C37+C39+C38</f>
        <v>8371700</v>
      </c>
      <c r="D41" s="48">
        <f>D8+D11+D18+D27+D34+D35+D36+D37+D39+D38</f>
        <v>0</v>
      </c>
      <c r="E41" s="48">
        <f aca="true" t="shared" si="10" ref="E41:L41">E8+E11+E18+E27+E34+E35+E36+E37+E39+E38</f>
        <v>1088000</v>
      </c>
      <c r="F41" s="48">
        <f t="shared" si="10"/>
        <v>0</v>
      </c>
      <c r="G41" s="48">
        <f t="shared" si="10"/>
        <v>41231583</v>
      </c>
      <c r="H41" s="48">
        <f t="shared" si="10"/>
        <v>0</v>
      </c>
      <c r="I41" s="48">
        <f t="shared" si="10"/>
        <v>0</v>
      </c>
      <c r="J41" s="48">
        <f t="shared" si="10"/>
        <v>0</v>
      </c>
      <c r="K41" s="48">
        <f t="shared" si="10"/>
        <v>0</v>
      </c>
      <c r="L41" s="48">
        <f t="shared" si="10"/>
        <v>50691283</v>
      </c>
    </row>
    <row r="42" spans="1:12" ht="12.75">
      <c r="A42" s="50" t="s">
        <v>36</v>
      </c>
      <c r="B42" s="51" t="s">
        <v>37</v>
      </c>
      <c r="C42" s="52"/>
      <c r="D42" s="52"/>
      <c r="E42" s="52"/>
      <c r="F42" s="52"/>
      <c r="G42" s="52"/>
      <c r="H42" s="52"/>
      <c r="I42" s="52"/>
      <c r="J42" s="52"/>
      <c r="K42" s="52"/>
      <c r="L42" s="49">
        <f aca="true" t="shared" si="11" ref="L42:L52">SUM(C42:K42)</f>
        <v>0</v>
      </c>
    </row>
    <row r="43" spans="1:12" ht="12.75">
      <c r="A43" s="53" t="s">
        <v>38</v>
      </c>
      <c r="B43" s="54"/>
      <c r="C43" s="52">
        <f aca="true" t="shared" si="12" ref="C43:K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>G44+G47</f>
        <v>0</v>
      </c>
      <c r="H43" s="52">
        <f t="shared" si="12"/>
        <v>0</v>
      </c>
      <c r="I43" s="52">
        <f t="shared" si="12"/>
        <v>0</v>
      </c>
      <c r="J43" s="52">
        <f t="shared" si="12"/>
        <v>0</v>
      </c>
      <c r="K43" s="52">
        <f t="shared" si="12"/>
        <v>0</v>
      </c>
      <c r="L43" s="49">
        <f t="shared" si="11"/>
        <v>0</v>
      </c>
    </row>
    <row r="44" spans="1:12" ht="12.75">
      <c r="A44" s="42" t="s">
        <v>39</v>
      </c>
      <c r="B44" s="13" t="s">
        <v>40</v>
      </c>
      <c r="C44" s="40">
        <f aca="true" t="shared" si="13" ref="C44:K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>G45+G46</f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3"/>
        <v>0</v>
      </c>
      <c r="L44" s="34">
        <f t="shared" si="11"/>
        <v>0</v>
      </c>
    </row>
    <row r="45" spans="1:12" ht="12.75">
      <c r="A45" s="43" t="s">
        <v>41</v>
      </c>
      <c r="B45" s="15" t="s">
        <v>42</v>
      </c>
      <c r="C45" s="12"/>
      <c r="D45" s="12"/>
      <c r="E45" s="12"/>
      <c r="F45" s="12"/>
      <c r="G45" s="12"/>
      <c r="H45" s="12"/>
      <c r="I45" s="12"/>
      <c r="J45" s="12"/>
      <c r="K45" s="12"/>
      <c r="L45" s="34">
        <f t="shared" si="11"/>
        <v>0</v>
      </c>
    </row>
    <row r="46" spans="1:12" ht="12.75">
      <c r="A46" s="43" t="s">
        <v>43</v>
      </c>
      <c r="B46" s="15" t="s">
        <v>44</v>
      </c>
      <c r="C46" s="12"/>
      <c r="D46" s="12"/>
      <c r="E46" s="12"/>
      <c r="F46" s="12"/>
      <c r="G46" s="12"/>
      <c r="H46" s="12"/>
      <c r="I46" s="12"/>
      <c r="J46" s="12"/>
      <c r="K46" s="12"/>
      <c r="L46" s="34">
        <f t="shared" si="11"/>
        <v>0</v>
      </c>
    </row>
    <row r="47" spans="1:12" ht="12.75">
      <c r="A47" s="44" t="s">
        <v>45</v>
      </c>
      <c r="B47" s="13" t="s">
        <v>46</v>
      </c>
      <c r="C47" s="41"/>
      <c r="D47" s="41"/>
      <c r="E47" s="41"/>
      <c r="F47" s="41"/>
      <c r="G47" s="41"/>
      <c r="H47" s="41"/>
      <c r="I47" s="41"/>
      <c r="J47" s="41"/>
      <c r="K47" s="41"/>
      <c r="L47" s="34">
        <f t="shared" si="11"/>
        <v>0</v>
      </c>
    </row>
    <row r="48" spans="1:12" ht="12.75">
      <c r="A48" s="55" t="s">
        <v>47</v>
      </c>
      <c r="B48" s="56"/>
      <c r="C48" s="57">
        <f>C41+C42+C43</f>
        <v>8371700</v>
      </c>
      <c r="D48" s="57">
        <f>D41+D42+D43</f>
        <v>0</v>
      </c>
      <c r="E48" s="57">
        <f>E41+E42+E43</f>
        <v>1088000</v>
      </c>
      <c r="F48" s="57">
        <f aca="true" t="shared" si="14" ref="F48:K48">F41+F42+F43</f>
        <v>0</v>
      </c>
      <c r="G48" s="57">
        <f t="shared" si="14"/>
        <v>41231583</v>
      </c>
      <c r="H48" s="57">
        <f t="shared" si="14"/>
        <v>0</v>
      </c>
      <c r="I48" s="57">
        <f t="shared" si="14"/>
        <v>0</v>
      </c>
      <c r="J48" s="57">
        <f t="shared" si="14"/>
        <v>0</v>
      </c>
      <c r="K48" s="57">
        <f t="shared" si="14"/>
        <v>0</v>
      </c>
      <c r="L48" s="58">
        <f t="shared" si="11"/>
        <v>50691283</v>
      </c>
    </row>
    <row r="49" spans="1:12" ht="12.75">
      <c r="A49" s="50" t="s">
        <v>48</v>
      </c>
      <c r="B49" s="54"/>
      <c r="C49" s="52">
        <f aca="true" t="shared" si="15" ref="C49:K49">C50+C51</f>
        <v>0</v>
      </c>
      <c r="D49" s="52">
        <f>D50+D51</f>
        <v>1460000</v>
      </c>
      <c r="E49" s="52">
        <f>E50+E51</f>
        <v>0</v>
      </c>
      <c r="F49" s="52">
        <f>F50+F51</f>
        <v>0</v>
      </c>
      <c r="G49" s="52">
        <f>G50+G51</f>
        <v>0</v>
      </c>
      <c r="H49" s="52">
        <f t="shared" si="15"/>
        <v>0</v>
      </c>
      <c r="I49" s="52">
        <f t="shared" si="15"/>
        <v>240000</v>
      </c>
      <c r="J49" s="52">
        <f t="shared" si="15"/>
        <v>0</v>
      </c>
      <c r="K49" s="52">
        <f t="shared" si="15"/>
        <v>0</v>
      </c>
      <c r="L49" s="49">
        <f t="shared" si="11"/>
        <v>1700000</v>
      </c>
    </row>
    <row r="50" spans="1:12" ht="12.75">
      <c r="A50" s="43" t="s">
        <v>49</v>
      </c>
      <c r="B50" s="45">
        <v>311700</v>
      </c>
      <c r="C50" s="12"/>
      <c r="D50" s="12">
        <v>1460000</v>
      </c>
      <c r="E50" s="12"/>
      <c r="F50" s="12"/>
      <c r="G50" s="12"/>
      <c r="H50" s="12"/>
      <c r="I50" s="12">
        <v>240000</v>
      </c>
      <c r="J50" s="12"/>
      <c r="K50" s="12"/>
      <c r="L50" s="34">
        <f t="shared" si="11"/>
        <v>1700000</v>
      </c>
    </row>
    <row r="51" spans="1:12" ht="25.5">
      <c r="A51" s="42" t="s">
        <v>50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12"/>
      <c r="L51" s="34">
        <f t="shared" si="11"/>
        <v>0</v>
      </c>
    </row>
    <row r="52" spans="1:12" ht="12.75">
      <c r="A52" s="55" t="s">
        <v>51</v>
      </c>
      <c r="B52" s="59"/>
      <c r="C52" s="57">
        <f aca="true" t="shared" si="16" ref="C52:K52">C48+C49</f>
        <v>8371700</v>
      </c>
      <c r="D52" s="57">
        <f>D48+D49</f>
        <v>1460000</v>
      </c>
      <c r="E52" s="57">
        <f t="shared" si="16"/>
        <v>1088000</v>
      </c>
      <c r="F52" s="57">
        <f t="shared" si="16"/>
        <v>0</v>
      </c>
      <c r="G52" s="57">
        <f t="shared" si="16"/>
        <v>41231583</v>
      </c>
      <c r="H52" s="57">
        <f t="shared" si="16"/>
        <v>0</v>
      </c>
      <c r="I52" s="57">
        <f t="shared" si="16"/>
        <v>240000</v>
      </c>
      <c r="J52" s="57">
        <f t="shared" si="16"/>
        <v>0</v>
      </c>
      <c r="K52" s="57">
        <f t="shared" si="16"/>
        <v>0</v>
      </c>
      <c r="L52" s="58">
        <f t="shared" si="11"/>
        <v>52391283</v>
      </c>
    </row>
    <row r="53" ht="196.5" customHeight="1"/>
    <row r="54" spans="1:10" ht="12.75">
      <c r="A54" s="77" t="s">
        <v>86</v>
      </c>
      <c r="F54" s="2"/>
      <c r="H54" s="60" t="s">
        <v>70</v>
      </c>
      <c r="I54" s="60"/>
      <c r="J54" s="60"/>
    </row>
    <row r="55" spans="6:10" ht="12.75">
      <c r="F55" t="s">
        <v>69</v>
      </c>
      <c r="H55" s="61"/>
      <c r="I55" s="61"/>
      <c r="J55" s="61"/>
    </row>
  </sheetData>
  <sheetProtection/>
  <mergeCells count="12">
    <mergeCell ref="L5:L6"/>
    <mergeCell ref="H5:H6"/>
    <mergeCell ref="J5:J6"/>
    <mergeCell ref="K5:K6"/>
    <mergeCell ref="I5:I6"/>
    <mergeCell ref="C5:C6"/>
    <mergeCell ref="F5:F6"/>
    <mergeCell ref="G5:G6"/>
    <mergeCell ref="B5:B6"/>
    <mergeCell ref="A5:A6"/>
    <mergeCell ref="E5:E6"/>
    <mergeCell ref="D5:D6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2" sqref="A2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5" width="15.140625" style="2" customWidth="1"/>
    <col min="6" max="6" width="15.7109375" style="2" hidden="1" customWidth="1"/>
    <col min="7" max="7" width="17.421875" style="2" customWidth="1"/>
    <col min="8" max="8" width="15.28125" style="2" customWidth="1"/>
    <col min="9" max="11" width="15.421875" style="2" hidden="1" customWidth="1"/>
    <col min="12" max="12" width="15.7109375" style="2" customWidth="1"/>
    <col min="13" max="16384" width="9.140625" style="2" customWidth="1"/>
  </cols>
  <sheetData>
    <row r="1" spans="1:12" ht="18.75" customHeight="1">
      <c r="A1" s="65" t="s">
        <v>85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29"/>
    </row>
    <row r="2" ht="12.75" customHeight="1"/>
    <row r="3" spans="1:11" ht="23.25" customHeight="1">
      <c r="A3" s="31" t="s">
        <v>5</v>
      </c>
      <c r="B3" s="64" t="s">
        <v>77</v>
      </c>
      <c r="C3" s="64"/>
      <c r="D3" s="64"/>
      <c r="E3" s="64"/>
      <c r="F3" s="64"/>
      <c r="G3" s="64"/>
      <c r="H3" s="64"/>
      <c r="I3" s="3"/>
      <c r="J3" s="3"/>
      <c r="K3" s="3"/>
    </row>
    <row r="4" spans="1:11" ht="22.5" customHeight="1" thickBot="1">
      <c r="A4" s="30"/>
      <c r="B4" s="30"/>
      <c r="C4" s="66"/>
      <c r="D4" s="3"/>
      <c r="E4" s="3"/>
      <c r="F4" s="31"/>
      <c r="G4" s="31"/>
      <c r="H4" s="3"/>
      <c r="I4" s="3"/>
      <c r="J4" s="3"/>
      <c r="K4" s="3"/>
    </row>
    <row r="5" spans="1:12" ht="12.75" customHeight="1" thickBot="1">
      <c r="A5" s="82" t="s">
        <v>1</v>
      </c>
      <c r="B5" s="80" t="s">
        <v>0</v>
      </c>
      <c r="C5" s="78" t="s">
        <v>80</v>
      </c>
      <c r="D5" s="78" t="s">
        <v>81</v>
      </c>
      <c r="E5" s="84" t="s">
        <v>78</v>
      </c>
      <c r="F5" s="78" t="s">
        <v>72</v>
      </c>
      <c r="G5" s="78" t="s">
        <v>79</v>
      </c>
      <c r="H5" s="88" t="s">
        <v>71</v>
      </c>
      <c r="I5" s="88" t="s">
        <v>73</v>
      </c>
      <c r="J5" s="78" t="s">
        <v>7</v>
      </c>
      <c r="K5" s="78" t="s">
        <v>8</v>
      </c>
      <c r="L5" s="86" t="s">
        <v>2</v>
      </c>
    </row>
    <row r="6" spans="1:12" ht="75" customHeight="1" thickBot="1">
      <c r="A6" s="83"/>
      <c r="B6" s="81"/>
      <c r="C6" s="79"/>
      <c r="D6" s="79"/>
      <c r="E6" s="85"/>
      <c r="F6" s="79"/>
      <c r="G6" s="79"/>
      <c r="H6" s="89"/>
      <c r="I6" s="89"/>
      <c r="J6" s="79"/>
      <c r="K6" s="79"/>
      <c r="L6" s="87"/>
    </row>
    <row r="7" spans="1:12" ht="12.75">
      <c r="A7" s="32">
        <v>1</v>
      </c>
      <c r="B7" s="32">
        <v>2</v>
      </c>
      <c r="C7" s="67">
        <v>3</v>
      </c>
      <c r="D7" s="67">
        <v>4</v>
      </c>
      <c r="E7" s="67">
        <v>5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8</v>
      </c>
    </row>
    <row r="8" spans="1:12" s="35" customFormat="1" ht="12.75">
      <c r="A8" s="4" t="s">
        <v>61</v>
      </c>
      <c r="B8" s="5">
        <v>710000</v>
      </c>
      <c r="C8" s="33">
        <f aca="true" t="shared" si="0" ref="C8:K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>G9+G10</f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4">
        <f aca="true" t="shared" si="1" ref="L8:L40">SUM(C8:K8)</f>
        <v>0</v>
      </c>
    </row>
    <row r="9" spans="1:12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6"/>
      <c r="L9" s="34">
        <f t="shared" si="1"/>
        <v>0</v>
      </c>
    </row>
    <row r="10" spans="1:12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6"/>
      <c r="L10" s="34">
        <f t="shared" si="1"/>
        <v>0</v>
      </c>
    </row>
    <row r="11" spans="1:12" ht="12.75">
      <c r="A11" s="9" t="s">
        <v>9</v>
      </c>
      <c r="B11" s="10" t="s">
        <v>10</v>
      </c>
      <c r="C11" s="37">
        <f aca="true" t="shared" si="2" ref="C11:K11">C12+C13</f>
        <v>7263700</v>
      </c>
      <c r="D11" s="37">
        <f>D12+D13</f>
        <v>0</v>
      </c>
      <c r="E11" s="37">
        <f>E12+E13</f>
        <v>150000</v>
      </c>
      <c r="F11" s="37">
        <f>F12+F13</f>
        <v>0</v>
      </c>
      <c r="G11" s="37">
        <f>G12+G13</f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4">
        <f t="shared" si="1"/>
        <v>7413700</v>
      </c>
    </row>
    <row r="12" spans="1:12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12"/>
      <c r="L12" s="34">
        <f t="shared" si="1"/>
        <v>0</v>
      </c>
    </row>
    <row r="13" spans="1:12" ht="12.75">
      <c r="A13" s="9" t="s">
        <v>12</v>
      </c>
      <c r="B13" s="13" t="s">
        <v>13</v>
      </c>
      <c r="C13" s="12">
        <f aca="true" t="shared" si="3" ref="C13:K13">C14+C17</f>
        <v>7263700</v>
      </c>
      <c r="D13" s="12">
        <f>D14+D17</f>
        <v>0</v>
      </c>
      <c r="E13" s="12">
        <f>E14+E17</f>
        <v>150000</v>
      </c>
      <c r="F13" s="63">
        <f>F14+F17</f>
        <v>0</v>
      </c>
      <c r="G13" s="12">
        <f>G14+G17</f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34">
        <f t="shared" si="1"/>
        <v>7413700</v>
      </c>
    </row>
    <row r="14" spans="1:12" ht="12.75">
      <c r="A14" s="14" t="s">
        <v>14</v>
      </c>
      <c r="B14" s="15" t="s">
        <v>15</v>
      </c>
      <c r="C14" s="12">
        <f aca="true" t="shared" si="4" ref="C14:K14">C15+C16</f>
        <v>7213700</v>
      </c>
      <c r="D14" s="12">
        <f>D15+D16</f>
        <v>0</v>
      </c>
      <c r="E14" s="12">
        <f>E15+E16</f>
        <v>150000</v>
      </c>
      <c r="F14" s="12">
        <f>F15+F16</f>
        <v>0</v>
      </c>
      <c r="G14" s="12">
        <f>G15+G16</f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34">
        <f t="shared" si="1"/>
        <v>7363700</v>
      </c>
    </row>
    <row r="15" spans="1:12" ht="12.75">
      <c r="A15" s="16" t="s">
        <v>54</v>
      </c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34">
        <f t="shared" si="1"/>
        <v>0</v>
      </c>
    </row>
    <row r="16" spans="1:12" ht="12.75">
      <c r="A16" s="16" t="s">
        <v>55</v>
      </c>
      <c r="B16" s="10"/>
      <c r="C16" s="12">
        <f>7263700-50000</f>
        <v>7213700</v>
      </c>
      <c r="D16" s="12"/>
      <c r="E16" s="12">
        <v>150000</v>
      </c>
      <c r="F16" s="12"/>
      <c r="G16" s="12"/>
      <c r="H16" s="12"/>
      <c r="I16" s="12"/>
      <c r="J16" s="12"/>
      <c r="K16" s="12"/>
      <c r="L16" s="34">
        <f t="shared" si="1"/>
        <v>7363700</v>
      </c>
    </row>
    <row r="17" spans="1:12" ht="12.75">
      <c r="A17" s="16" t="s">
        <v>16</v>
      </c>
      <c r="B17" s="15" t="s">
        <v>17</v>
      </c>
      <c r="C17" s="12">
        <v>50000</v>
      </c>
      <c r="D17" s="12"/>
      <c r="E17" s="12"/>
      <c r="F17" s="12"/>
      <c r="G17" s="12"/>
      <c r="H17" s="12"/>
      <c r="I17" s="12"/>
      <c r="J17" s="12"/>
      <c r="K17" s="12"/>
      <c r="L17" s="34">
        <f t="shared" si="1"/>
        <v>50000</v>
      </c>
    </row>
    <row r="18" spans="1:12" ht="12.75">
      <c r="A18" s="9" t="s">
        <v>52</v>
      </c>
      <c r="B18" s="17" t="s">
        <v>18</v>
      </c>
      <c r="C18" s="12">
        <f aca="true" t="shared" si="5" ref="C18:K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>G19+G25</f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12">
        <f t="shared" si="5"/>
        <v>0</v>
      </c>
      <c r="L18" s="34">
        <f t="shared" si="1"/>
        <v>0</v>
      </c>
    </row>
    <row r="19" spans="1:12" ht="12.75">
      <c r="A19" s="19" t="s">
        <v>19</v>
      </c>
      <c r="B19" s="17" t="s">
        <v>20</v>
      </c>
      <c r="C19" s="12">
        <f aca="true" t="shared" si="6" ref="C19:K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>G20+G21+G22+G23+G24</f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34">
        <f t="shared" si="1"/>
        <v>0</v>
      </c>
    </row>
    <row r="20" spans="1:12" ht="12.75">
      <c r="A20" s="14" t="s">
        <v>56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12"/>
      <c r="L20" s="34">
        <f t="shared" si="1"/>
        <v>0</v>
      </c>
    </row>
    <row r="21" spans="1:12" ht="25.5">
      <c r="A21" s="14" t="s">
        <v>57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12"/>
      <c r="L21" s="34">
        <f t="shared" si="1"/>
        <v>0</v>
      </c>
    </row>
    <row r="22" spans="1:12" ht="12.75">
      <c r="A22" s="14" t="s">
        <v>58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34">
        <f t="shared" si="1"/>
        <v>0</v>
      </c>
    </row>
    <row r="23" spans="1:12" ht="25.5">
      <c r="A23" s="21" t="s">
        <v>59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34">
        <f t="shared" si="1"/>
        <v>0</v>
      </c>
    </row>
    <row r="24" spans="1:12" ht="12.75">
      <c r="A24" s="16" t="s">
        <v>60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12"/>
      <c r="L24" s="34">
        <f t="shared" si="1"/>
        <v>0</v>
      </c>
    </row>
    <row r="25" spans="1:12" ht="12.75">
      <c r="A25" s="18" t="s">
        <v>23</v>
      </c>
      <c r="B25" s="23" t="s">
        <v>62</v>
      </c>
      <c r="C25" s="12"/>
      <c r="D25" s="12"/>
      <c r="E25" s="12"/>
      <c r="F25" s="12"/>
      <c r="G25" s="12"/>
      <c r="H25" s="12"/>
      <c r="I25" s="12"/>
      <c r="J25" s="12"/>
      <c r="K25" s="12"/>
      <c r="L25" s="34">
        <f t="shared" si="1"/>
        <v>0</v>
      </c>
    </row>
    <row r="26" spans="1:12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34">
        <f t="shared" si="1"/>
        <v>0</v>
      </c>
    </row>
    <row r="27" spans="1:12" ht="12.75">
      <c r="A27" s="9" t="s">
        <v>53</v>
      </c>
      <c r="B27" s="62">
        <v>742000</v>
      </c>
      <c r="C27" s="12">
        <f aca="true" t="shared" si="7" ref="C27:K27">C28+C29+C32</f>
        <v>0</v>
      </c>
      <c r="D27" s="12">
        <f>D28+D29+D32</f>
        <v>0</v>
      </c>
      <c r="E27" s="12">
        <f>E28+E29+E32</f>
        <v>947000</v>
      </c>
      <c r="F27" s="12">
        <f>F28+F29+F32</f>
        <v>0</v>
      </c>
      <c r="G27" s="12">
        <f>G28+G29+G32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34">
        <f t="shared" si="1"/>
        <v>947000</v>
      </c>
    </row>
    <row r="28" spans="1:12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34">
        <f t="shared" si="1"/>
        <v>0</v>
      </c>
    </row>
    <row r="29" spans="1:12" ht="12.75">
      <c r="A29" s="14" t="s">
        <v>26</v>
      </c>
      <c r="B29" s="20" t="s">
        <v>27</v>
      </c>
      <c r="C29" s="26">
        <f aca="true" t="shared" si="8" ref="C29:K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>G30+G31</f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26">
        <f t="shared" si="8"/>
        <v>0</v>
      </c>
      <c r="L29" s="34">
        <f t="shared" si="1"/>
        <v>0</v>
      </c>
    </row>
    <row r="30" spans="1:12" ht="25.5">
      <c r="A30" s="27" t="s">
        <v>63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34">
        <f t="shared" si="1"/>
        <v>0</v>
      </c>
    </row>
    <row r="31" spans="1:12" ht="12.75">
      <c r="A31" s="14" t="s">
        <v>64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34">
        <f t="shared" si="1"/>
        <v>0</v>
      </c>
    </row>
    <row r="32" spans="1:12" ht="25.5">
      <c r="A32" s="39" t="s">
        <v>30</v>
      </c>
      <c r="B32" s="15" t="s">
        <v>31</v>
      </c>
      <c r="C32" s="41"/>
      <c r="D32" s="41"/>
      <c r="E32" s="41">
        <f>1117000-150000-20000</f>
        <v>947000</v>
      </c>
      <c r="F32" s="41"/>
      <c r="G32" s="41"/>
      <c r="H32" s="41"/>
      <c r="I32" s="41"/>
      <c r="J32" s="41"/>
      <c r="K32" s="41"/>
      <c r="L32" s="34">
        <f t="shared" si="1"/>
        <v>947000</v>
      </c>
    </row>
    <row r="33" spans="1:12" ht="12.75" hidden="1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34">
        <f t="shared" si="1"/>
        <v>0</v>
      </c>
    </row>
    <row r="34" spans="1:12" ht="14.25" customHeight="1">
      <c r="A34" s="28" t="s">
        <v>65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12"/>
      <c r="L34" s="34">
        <f t="shared" si="1"/>
        <v>0</v>
      </c>
    </row>
    <row r="35" spans="1:12" ht="25.5">
      <c r="A35" s="28" t="s">
        <v>66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34">
        <f t="shared" si="1"/>
        <v>0</v>
      </c>
    </row>
    <row r="36" spans="1:12" ht="12.75">
      <c r="A36" s="9" t="s">
        <v>67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12"/>
      <c r="L36" s="34">
        <f t="shared" si="1"/>
        <v>0</v>
      </c>
    </row>
    <row r="37" spans="1:12" ht="26.25" customHeight="1">
      <c r="A37" s="28" t="s">
        <v>68</v>
      </c>
      <c r="B37" s="13" t="s">
        <v>82</v>
      </c>
      <c r="C37" s="12"/>
      <c r="D37" s="12"/>
      <c r="E37" s="12"/>
      <c r="F37" s="12"/>
      <c r="G37" s="12"/>
      <c r="H37" s="12"/>
      <c r="I37" s="12"/>
      <c r="J37" s="12"/>
      <c r="K37" s="12"/>
      <c r="L37" s="34">
        <f t="shared" si="1"/>
        <v>0</v>
      </c>
    </row>
    <row r="38" spans="1:12" ht="26.25" customHeight="1">
      <c r="A38" s="69" t="s">
        <v>76</v>
      </c>
      <c r="B38" s="70">
        <v>781111</v>
      </c>
      <c r="C38" s="71"/>
      <c r="D38" s="12"/>
      <c r="E38" s="12">
        <v>20000</v>
      </c>
      <c r="F38" s="12"/>
      <c r="G38" s="12"/>
      <c r="H38" s="12"/>
      <c r="I38" s="12"/>
      <c r="J38" s="12"/>
      <c r="K38" s="12"/>
      <c r="L38" s="34">
        <f t="shared" si="1"/>
        <v>20000</v>
      </c>
    </row>
    <row r="39" spans="1:12" ht="26.25" customHeight="1">
      <c r="A39" s="28" t="s">
        <v>74</v>
      </c>
      <c r="B39" s="73">
        <v>791000</v>
      </c>
      <c r="C39" s="74">
        <f>C40</f>
        <v>0</v>
      </c>
      <c r="D39" s="40">
        <f aca="true" t="shared" si="9" ref="D39:K39">D40</f>
        <v>0</v>
      </c>
      <c r="E39" s="40">
        <f t="shared" si="9"/>
        <v>0</v>
      </c>
      <c r="F39" s="40">
        <f t="shared" si="9"/>
        <v>0</v>
      </c>
      <c r="G39" s="40">
        <f t="shared" si="9"/>
        <v>32707296</v>
      </c>
      <c r="H39" s="40">
        <f t="shared" si="9"/>
        <v>0</v>
      </c>
      <c r="I39" s="12">
        <f t="shared" si="9"/>
        <v>0</v>
      </c>
      <c r="J39" s="12">
        <f t="shared" si="9"/>
        <v>0</v>
      </c>
      <c r="K39" s="12">
        <f t="shared" si="9"/>
        <v>0</v>
      </c>
      <c r="L39" s="34">
        <f t="shared" si="1"/>
        <v>32707296</v>
      </c>
    </row>
    <row r="40" spans="1:12" ht="26.25" customHeight="1">
      <c r="A40" s="68" t="s">
        <v>75</v>
      </c>
      <c r="B40" s="75">
        <v>791111</v>
      </c>
      <c r="C40" s="76"/>
      <c r="D40" s="12"/>
      <c r="E40" s="12"/>
      <c r="F40" s="12"/>
      <c r="G40" s="12">
        <v>32707296</v>
      </c>
      <c r="H40" s="12"/>
      <c r="I40" s="12"/>
      <c r="J40" s="12"/>
      <c r="K40" s="12"/>
      <c r="L40" s="34">
        <f t="shared" si="1"/>
        <v>32707296</v>
      </c>
    </row>
    <row r="41" spans="1:12" ht="12.75">
      <c r="A41" s="46" t="s">
        <v>35</v>
      </c>
      <c r="B41" s="47"/>
      <c r="C41" s="72">
        <f>C8+C11+C18+C27+C34+C35+C36+C37+C39+C38</f>
        <v>7263700</v>
      </c>
      <c r="D41" s="48">
        <f>D8+D11+D18+D27+D34+D35+D36+D37+D39+D38</f>
        <v>0</v>
      </c>
      <c r="E41" s="48">
        <f aca="true" t="shared" si="10" ref="E41:L41">E8+E11+E18+E27+E34+E35+E36+E37+E39+E38</f>
        <v>1117000</v>
      </c>
      <c r="F41" s="48">
        <f t="shared" si="10"/>
        <v>0</v>
      </c>
      <c r="G41" s="48">
        <f t="shared" si="10"/>
        <v>32707296</v>
      </c>
      <c r="H41" s="48">
        <f t="shared" si="10"/>
        <v>0</v>
      </c>
      <c r="I41" s="48">
        <f t="shared" si="10"/>
        <v>0</v>
      </c>
      <c r="J41" s="48">
        <f t="shared" si="10"/>
        <v>0</v>
      </c>
      <c r="K41" s="48">
        <f t="shared" si="10"/>
        <v>0</v>
      </c>
      <c r="L41" s="48">
        <f t="shared" si="10"/>
        <v>41087996</v>
      </c>
    </row>
    <row r="42" spans="1:12" ht="12.75">
      <c r="A42" s="50" t="s">
        <v>36</v>
      </c>
      <c r="B42" s="51" t="s">
        <v>37</v>
      </c>
      <c r="C42" s="52"/>
      <c r="D42" s="52"/>
      <c r="E42" s="52"/>
      <c r="F42" s="52"/>
      <c r="G42" s="52"/>
      <c r="H42" s="52"/>
      <c r="I42" s="52"/>
      <c r="J42" s="52"/>
      <c r="K42" s="52"/>
      <c r="L42" s="49">
        <f aca="true" t="shared" si="11" ref="L42:L52">SUM(C42:K42)</f>
        <v>0</v>
      </c>
    </row>
    <row r="43" spans="1:12" ht="12.75">
      <c r="A43" s="53" t="s">
        <v>38</v>
      </c>
      <c r="B43" s="54"/>
      <c r="C43" s="52">
        <f aca="true" t="shared" si="12" ref="C43:K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>G44+G47</f>
        <v>0</v>
      </c>
      <c r="H43" s="52">
        <f t="shared" si="12"/>
        <v>0</v>
      </c>
      <c r="I43" s="52">
        <f t="shared" si="12"/>
        <v>0</v>
      </c>
      <c r="J43" s="52">
        <f t="shared" si="12"/>
        <v>0</v>
      </c>
      <c r="K43" s="52">
        <f t="shared" si="12"/>
        <v>0</v>
      </c>
      <c r="L43" s="49">
        <f t="shared" si="11"/>
        <v>0</v>
      </c>
    </row>
    <row r="44" spans="1:12" ht="12.75">
      <c r="A44" s="42" t="s">
        <v>39</v>
      </c>
      <c r="B44" s="13" t="s">
        <v>40</v>
      </c>
      <c r="C44" s="40">
        <f aca="true" t="shared" si="13" ref="C44:K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>G45+G46</f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3"/>
        <v>0</v>
      </c>
      <c r="L44" s="34">
        <f t="shared" si="11"/>
        <v>0</v>
      </c>
    </row>
    <row r="45" spans="1:12" ht="12.75">
      <c r="A45" s="43" t="s">
        <v>41</v>
      </c>
      <c r="B45" s="15" t="s">
        <v>42</v>
      </c>
      <c r="C45" s="12"/>
      <c r="D45" s="12"/>
      <c r="E45" s="12"/>
      <c r="F45" s="12"/>
      <c r="G45" s="12"/>
      <c r="H45" s="12"/>
      <c r="I45" s="12"/>
      <c r="J45" s="12"/>
      <c r="K45" s="12"/>
      <c r="L45" s="34">
        <f t="shared" si="11"/>
        <v>0</v>
      </c>
    </row>
    <row r="46" spans="1:12" ht="12.75">
      <c r="A46" s="43" t="s">
        <v>43</v>
      </c>
      <c r="B46" s="15" t="s">
        <v>44</v>
      </c>
      <c r="C46" s="12"/>
      <c r="D46" s="12"/>
      <c r="E46" s="12"/>
      <c r="F46" s="12"/>
      <c r="G46" s="12"/>
      <c r="H46" s="12"/>
      <c r="I46" s="12"/>
      <c r="J46" s="12"/>
      <c r="K46" s="12"/>
      <c r="L46" s="34">
        <f t="shared" si="11"/>
        <v>0</v>
      </c>
    </row>
    <row r="47" spans="1:12" ht="12.75">
      <c r="A47" s="44" t="s">
        <v>45</v>
      </c>
      <c r="B47" s="13" t="s">
        <v>46</v>
      </c>
      <c r="C47" s="41"/>
      <c r="D47" s="41"/>
      <c r="E47" s="41"/>
      <c r="F47" s="41"/>
      <c r="G47" s="41"/>
      <c r="H47" s="41"/>
      <c r="I47" s="41"/>
      <c r="J47" s="41"/>
      <c r="K47" s="41"/>
      <c r="L47" s="34">
        <f t="shared" si="11"/>
        <v>0</v>
      </c>
    </row>
    <row r="48" spans="1:12" ht="12.75">
      <c r="A48" s="55" t="s">
        <v>47</v>
      </c>
      <c r="B48" s="56"/>
      <c r="C48" s="57">
        <f>C41+C42+C43</f>
        <v>7263700</v>
      </c>
      <c r="D48" s="57">
        <f>D41+D42+D43</f>
        <v>0</v>
      </c>
      <c r="E48" s="57">
        <f>E41+E42+E43</f>
        <v>1117000</v>
      </c>
      <c r="F48" s="57">
        <f aca="true" t="shared" si="14" ref="F48:K48">F41+F42+F43</f>
        <v>0</v>
      </c>
      <c r="G48" s="57">
        <f t="shared" si="14"/>
        <v>32707296</v>
      </c>
      <c r="H48" s="57">
        <f t="shared" si="14"/>
        <v>0</v>
      </c>
      <c r="I48" s="57">
        <f t="shared" si="14"/>
        <v>0</v>
      </c>
      <c r="J48" s="57">
        <f t="shared" si="14"/>
        <v>0</v>
      </c>
      <c r="K48" s="57">
        <f t="shared" si="14"/>
        <v>0</v>
      </c>
      <c r="L48" s="58">
        <f t="shared" si="11"/>
        <v>41087996</v>
      </c>
    </row>
    <row r="49" spans="1:12" ht="12.75">
      <c r="A49" s="50" t="s">
        <v>48</v>
      </c>
      <c r="B49" s="54"/>
      <c r="C49" s="52">
        <f aca="true" t="shared" si="15" ref="C49:K49">C50+C51</f>
        <v>0</v>
      </c>
      <c r="D49" s="52">
        <f>D50+D51</f>
        <v>0</v>
      </c>
      <c r="E49" s="52">
        <f>E50+E51</f>
        <v>0</v>
      </c>
      <c r="F49" s="52">
        <f>F50+F51</f>
        <v>0</v>
      </c>
      <c r="G49" s="52">
        <f>G50+G51</f>
        <v>0</v>
      </c>
      <c r="H49" s="52">
        <f t="shared" si="15"/>
        <v>0</v>
      </c>
      <c r="I49" s="52">
        <f t="shared" si="15"/>
        <v>0</v>
      </c>
      <c r="J49" s="52">
        <f t="shared" si="15"/>
        <v>0</v>
      </c>
      <c r="K49" s="52">
        <f t="shared" si="15"/>
        <v>0</v>
      </c>
      <c r="L49" s="49">
        <f t="shared" si="11"/>
        <v>0</v>
      </c>
    </row>
    <row r="50" spans="1:12" ht="12.75">
      <c r="A50" s="43" t="s">
        <v>49</v>
      </c>
      <c r="B50" s="45">
        <v>311700</v>
      </c>
      <c r="C50" s="12"/>
      <c r="D50" s="12"/>
      <c r="E50" s="12"/>
      <c r="F50" s="12"/>
      <c r="G50" s="12"/>
      <c r="H50" s="12"/>
      <c r="I50" s="12"/>
      <c r="J50" s="12"/>
      <c r="K50" s="12"/>
      <c r="L50" s="34">
        <f t="shared" si="11"/>
        <v>0</v>
      </c>
    </row>
    <row r="51" spans="1:12" ht="25.5">
      <c r="A51" s="42" t="s">
        <v>50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12"/>
      <c r="L51" s="34">
        <f t="shared" si="11"/>
        <v>0</v>
      </c>
    </row>
    <row r="52" spans="1:12" ht="12.75">
      <c r="A52" s="55" t="s">
        <v>51</v>
      </c>
      <c r="B52" s="59"/>
      <c r="C52" s="57">
        <f aca="true" t="shared" si="16" ref="C52:K52">C48+C49</f>
        <v>7263700</v>
      </c>
      <c r="D52" s="57">
        <f>D48+D49</f>
        <v>0</v>
      </c>
      <c r="E52" s="57">
        <f t="shared" si="16"/>
        <v>1117000</v>
      </c>
      <c r="F52" s="57">
        <f t="shared" si="16"/>
        <v>0</v>
      </c>
      <c r="G52" s="57">
        <f t="shared" si="16"/>
        <v>32707296</v>
      </c>
      <c r="H52" s="57">
        <f t="shared" si="16"/>
        <v>0</v>
      </c>
      <c r="I52" s="57">
        <f t="shared" si="16"/>
        <v>0</v>
      </c>
      <c r="J52" s="57">
        <f t="shared" si="16"/>
        <v>0</v>
      </c>
      <c r="K52" s="57">
        <f t="shared" si="16"/>
        <v>0</v>
      </c>
      <c r="L52" s="58">
        <f t="shared" si="11"/>
        <v>41087996</v>
      </c>
    </row>
    <row r="53" ht="75" customHeight="1"/>
    <row r="54" spans="1:10" ht="12.75">
      <c r="A54" s="77" t="s">
        <v>83</v>
      </c>
      <c r="F54" s="2"/>
      <c r="H54" s="60" t="s">
        <v>70</v>
      </c>
      <c r="I54" s="60"/>
      <c r="J54" s="60"/>
    </row>
    <row r="55" spans="6:10" ht="12.75">
      <c r="F55" t="s">
        <v>69</v>
      </c>
      <c r="H55" s="61"/>
      <c r="I55" s="61"/>
      <c r="J55" s="61"/>
    </row>
  </sheetData>
  <sheetProtection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2" sqref="A2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5" width="15.140625" style="2" customWidth="1"/>
    <col min="6" max="6" width="15.7109375" style="2" hidden="1" customWidth="1"/>
    <col min="7" max="7" width="17.421875" style="2" customWidth="1"/>
    <col min="8" max="8" width="15.28125" style="2" customWidth="1"/>
    <col min="9" max="11" width="15.421875" style="2" hidden="1" customWidth="1"/>
    <col min="12" max="12" width="15.7109375" style="2" customWidth="1"/>
    <col min="13" max="16384" width="9.140625" style="2" customWidth="1"/>
  </cols>
  <sheetData>
    <row r="1" spans="1:12" ht="18.75" customHeight="1">
      <c r="A1" s="65" t="s">
        <v>84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29"/>
    </row>
    <row r="2" ht="12.75" customHeight="1"/>
    <row r="3" spans="1:11" ht="23.25" customHeight="1">
      <c r="A3" s="31" t="s">
        <v>5</v>
      </c>
      <c r="B3" s="64" t="s">
        <v>77</v>
      </c>
      <c r="C3" s="64"/>
      <c r="D3" s="64"/>
      <c r="E3" s="64"/>
      <c r="F3" s="64"/>
      <c r="G3" s="64"/>
      <c r="H3" s="64"/>
      <c r="I3" s="3"/>
      <c r="J3" s="3"/>
      <c r="K3" s="3"/>
    </row>
    <row r="4" spans="1:11" ht="22.5" customHeight="1" thickBot="1">
      <c r="A4" s="30"/>
      <c r="B4" s="30"/>
      <c r="C4" s="66"/>
      <c r="D4" s="3"/>
      <c r="E4" s="3"/>
      <c r="F4" s="31"/>
      <c r="G4" s="31"/>
      <c r="H4" s="3"/>
      <c r="I4" s="3"/>
      <c r="J4" s="3"/>
      <c r="K4" s="3"/>
    </row>
    <row r="5" spans="1:12" ht="12.75" customHeight="1" thickBot="1">
      <c r="A5" s="82" t="s">
        <v>1</v>
      </c>
      <c r="B5" s="80" t="s">
        <v>0</v>
      </c>
      <c r="C5" s="78" t="s">
        <v>80</v>
      </c>
      <c r="D5" s="78" t="s">
        <v>81</v>
      </c>
      <c r="E5" s="84" t="s">
        <v>78</v>
      </c>
      <c r="F5" s="78" t="s">
        <v>72</v>
      </c>
      <c r="G5" s="78" t="s">
        <v>79</v>
      </c>
      <c r="H5" s="88" t="s">
        <v>71</v>
      </c>
      <c r="I5" s="88" t="s">
        <v>73</v>
      </c>
      <c r="J5" s="78" t="s">
        <v>7</v>
      </c>
      <c r="K5" s="78" t="s">
        <v>8</v>
      </c>
      <c r="L5" s="86" t="s">
        <v>2</v>
      </c>
    </row>
    <row r="6" spans="1:12" ht="75" customHeight="1" thickBot="1">
      <c r="A6" s="83"/>
      <c r="B6" s="81"/>
      <c r="C6" s="79"/>
      <c r="D6" s="79"/>
      <c r="E6" s="85"/>
      <c r="F6" s="79"/>
      <c r="G6" s="79"/>
      <c r="H6" s="89"/>
      <c r="I6" s="89"/>
      <c r="J6" s="79"/>
      <c r="K6" s="79"/>
      <c r="L6" s="87"/>
    </row>
    <row r="7" spans="1:12" ht="12.75">
      <c r="A7" s="32">
        <v>1</v>
      </c>
      <c r="B7" s="32">
        <v>2</v>
      </c>
      <c r="C7" s="67">
        <v>3</v>
      </c>
      <c r="D7" s="67">
        <v>4</v>
      </c>
      <c r="E7" s="67">
        <v>5</v>
      </c>
      <c r="F7" s="67">
        <v>5</v>
      </c>
      <c r="G7" s="67">
        <v>6</v>
      </c>
      <c r="H7" s="67">
        <v>7</v>
      </c>
      <c r="I7" s="67">
        <v>8</v>
      </c>
      <c r="J7" s="67">
        <v>9</v>
      </c>
      <c r="K7" s="67">
        <v>10</v>
      </c>
      <c r="L7" s="67">
        <v>8</v>
      </c>
    </row>
    <row r="8" spans="1:12" s="35" customFormat="1" ht="12.75">
      <c r="A8" s="4" t="s">
        <v>61</v>
      </c>
      <c r="B8" s="5">
        <v>710000</v>
      </c>
      <c r="C8" s="33">
        <f aca="true" t="shared" si="0" ref="C8:K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>G9+G10</f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3">
        <f t="shared" si="0"/>
        <v>0</v>
      </c>
      <c r="L8" s="34">
        <f aca="true" t="shared" si="1" ref="L8:L40">SUM(C8:K8)</f>
        <v>0</v>
      </c>
    </row>
    <row r="9" spans="1:12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6"/>
      <c r="L9" s="34">
        <f t="shared" si="1"/>
        <v>0</v>
      </c>
    </row>
    <row r="10" spans="1:12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6"/>
      <c r="L10" s="34">
        <f t="shared" si="1"/>
        <v>0</v>
      </c>
    </row>
    <row r="11" spans="1:12" ht="12.75">
      <c r="A11" s="9" t="s">
        <v>9</v>
      </c>
      <c r="B11" s="10" t="s">
        <v>10</v>
      </c>
      <c r="C11" s="37">
        <f aca="true" t="shared" si="2" ref="C11:K11">C12+C13</f>
        <v>7263700</v>
      </c>
      <c r="D11" s="37">
        <f>D12+D13</f>
        <v>0</v>
      </c>
      <c r="E11" s="37">
        <f>E12+E13</f>
        <v>150000</v>
      </c>
      <c r="F11" s="37">
        <f>F12+F13</f>
        <v>0</v>
      </c>
      <c r="G11" s="37">
        <f>G12+G13</f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4">
        <f t="shared" si="1"/>
        <v>7413700</v>
      </c>
    </row>
    <row r="12" spans="1:12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12"/>
      <c r="L12" s="34">
        <f t="shared" si="1"/>
        <v>0</v>
      </c>
    </row>
    <row r="13" spans="1:12" ht="12.75">
      <c r="A13" s="9" t="s">
        <v>12</v>
      </c>
      <c r="B13" s="13" t="s">
        <v>13</v>
      </c>
      <c r="C13" s="12">
        <f aca="true" t="shared" si="3" ref="C13:K13">C14+C17</f>
        <v>7263700</v>
      </c>
      <c r="D13" s="12">
        <f>D14+D17</f>
        <v>0</v>
      </c>
      <c r="E13" s="12">
        <f>E14+E17</f>
        <v>150000</v>
      </c>
      <c r="F13" s="63">
        <f>F14+F17</f>
        <v>0</v>
      </c>
      <c r="G13" s="12">
        <f>G14+G17</f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12">
        <f t="shared" si="3"/>
        <v>0</v>
      </c>
      <c r="L13" s="34">
        <f t="shared" si="1"/>
        <v>7413700</v>
      </c>
    </row>
    <row r="14" spans="1:12" ht="12.75">
      <c r="A14" s="14" t="s">
        <v>14</v>
      </c>
      <c r="B14" s="15" t="s">
        <v>15</v>
      </c>
      <c r="C14" s="12">
        <f aca="true" t="shared" si="4" ref="C14:K14">C15+C16</f>
        <v>7213700</v>
      </c>
      <c r="D14" s="12">
        <f>D15+D16</f>
        <v>0</v>
      </c>
      <c r="E14" s="12">
        <f>E15+E16</f>
        <v>150000</v>
      </c>
      <c r="F14" s="12">
        <f>F15+F16</f>
        <v>0</v>
      </c>
      <c r="G14" s="12">
        <f>G15+G16</f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34">
        <f t="shared" si="1"/>
        <v>7363700</v>
      </c>
    </row>
    <row r="15" spans="1:12" ht="12.75">
      <c r="A15" s="16" t="s">
        <v>54</v>
      </c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34">
        <f t="shared" si="1"/>
        <v>0</v>
      </c>
    </row>
    <row r="16" spans="1:12" ht="12.75">
      <c r="A16" s="16" t="s">
        <v>55</v>
      </c>
      <c r="B16" s="10"/>
      <c r="C16" s="12">
        <f>7263700-50000</f>
        <v>7213700</v>
      </c>
      <c r="D16" s="12"/>
      <c r="E16" s="12">
        <v>150000</v>
      </c>
      <c r="F16" s="12"/>
      <c r="G16" s="12"/>
      <c r="H16" s="12"/>
      <c r="I16" s="12"/>
      <c r="J16" s="12"/>
      <c r="K16" s="12"/>
      <c r="L16" s="34">
        <f t="shared" si="1"/>
        <v>7363700</v>
      </c>
    </row>
    <row r="17" spans="1:12" ht="12.75">
      <c r="A17" s="16" t="s">
        <v>16</v>
      </c>
      <c r="B17" s="15" t="s">
        <v>17</v>
      </c>
      <c r="C17" s="12">
        <v>50000</v>
      </c>
      <c r="D17" s="12"/>
      <c r="E17" s="12"/>
      <c r="F17" s="12"/>
      <c r="G17" s="12"/>
      <c r="H17" s="12"/>
      <c r="I17" s="12"/>
      <c r="J17" s="12"/>
      <c r="K17" s="12"/>
      <c r="L17" s="34">
        <f t="shared" si="1"/>
        <v>50000</v>
      </c>
    </row>
    <row r="18" spans="1:12" ht="12.75">
      <c r="A18" s="9" t="s">
        <v>52</v>
      </c>
      <c r="B18" s="17" t="s">
        <v>18</v>
      </c>
      <c r="C18" s="12">
        <f aca="true" t="shared" si="5" ref="C18:K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>G19+G25</f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12">
        <f t="shared" si="5"/>
        <v>0</v>
      </c>
      <c r="L18" s="34">
        <f t="shared" si="1"/>
        <v>0</v>
      </c>
    </row>
    <row r="19" spans="1:12" ht="12.75">
      <c r="A19" s="19" t="s">
        <v>19</v>
      </c>
      <c r="B19" s="17" t="s">
        <v>20</v>
      </c>
      <c r="C19" s="12">
        <f aca="true" t="shared" si="6" ref="C19:K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>G20+G21+G22+G23+G24</f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12">
        <f t="shared" si="6"/>
        <v>0</v>
      </c>
      <c r="L19" s="34">
        <f t="shared" si="1"/>
        <v>0</v>
      </c>
    </row>
    <row r="20" spans="1:12" ht="12.75">
      <c r="A20" s="14" t="s">
        <v>56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12"/>
      <c r="L20" s="34">
        <f t="shared" si="1"/>
        <v>0</v>
      </c>
    </row>
    <row r="21" spans="1:12" ht="25.5">
      <c r="A21" s="14" t="s">
        <v>57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12"/>
      <c r="L21" s="34">
        <f t="shared" si="1"/>
        <v>0</v>
      </c>
    </row>
    <row r="22" spans="1:12" ht="12.75">
      <c r="A22" s="14" t="s">
        <v>58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12"/>
      <c r="L22" s="34">
        <f t="shared" si="1"/>
        <v>0</v>
      </c>
    </row>
    <row r="23" spans="1:12" ht="25.5">
      <c r="A23" s="21" t="s">
        <v>59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12"/>
      <c r="L23" s="34">
        <f t="shared" si="1"/>
        <v>0</v>
      </c>
    </row>
    <row r="24" spans="1:12" ht="12.75">
      <c r="A24" s="16" t="s">
        <v>60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12"/>
      <c r="L24" s="34">
        <f t="shared" si="1"/>
        <v>0</v>
      </c>
    </row>
    <row r="25" spans="1:12" ht="12.75">
      <c r="A25" s="18" t="s">
        <v>23</v>
      </c>
      <c r="B25" s="23" t="s">
        <v>62</v>
      </c>
      <c r="C25" s="12"/>
      <c r="D25" s="12"/>
      <c r="E25" s="12"/>
      <c r="F25" s="12"/>
      <c r="G25" s="12"/>
      <c r="H25" s="12"/>
      <c r="I25" s="12"/>
      <c r="J25" s="12"/>
      <c r="K25" s="12"/>
      <c r="L25" s="34">
        <f t="shared" si="1"/>
        <v>0</v>
      </c>
    </row>
    <row r="26" spans="1:12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12"/>
      <c r="L26" s="34">
        <f t="shared" si="1"/>
        <v>0</v>
      </c>
    </row>
    <row r="27" spans="1:12" ht="12.75">
      <c r="A27" s="9" t="s">
        <v>53</v>
      </c>
      <c r="B27" s="62">
        <v>742000</v>
      </c>
      <c r="C27" s="12">
        <f aca="true" t="shared" si="7" ref="C27:K27">C28+C29+C32</f>
        <v>0</v>
      </c>
      <c r="D27" s="12">
        <f>D28+D29+D32</f>
        <v>0</v>
      </c>
      <c r="E27" s="12">
        <f>E28+E29+E32</f>
        <v>947000</v>
      </c>
      <c r="F27" s="12">
        <f>F28+F29+F32</f>
        <v>0</v>
      </c>
      <c r="G27" s="12">
        <f>G28+G29+G32</f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12">
        <f t="shared" si="7"/>
        <v>0</v>
      </c>
      <c r="L27" s="34">
        <f t="shared" si="1"/>
        <v>947000</v>
      </c>
    </row>
    <row r="28" spans="1:12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25"/>
      <c r="L28" s="34">
        <f t="shared" si="1"/>
        <v>0</v>
      </c>
    </row>
    <row r="29" spans="1:12" ht="12.75">
      <c r="A29" s="14" t="s">
        <v>26</v>
      </c>
      <c r="B29" s="20" t="s">
        <v>27</v>
      </c>
      <c r="C29" s="26">
        <f aca="true" t="shared" si="8" ref="C29:K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>G30+G31</f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26">
        <f t="shared" si="8"/>
        <v>0</v>
      </c>
      <c r="L29" s="34">
        <f t="shared" si="1"/>
        <v>0</v>
      </c>
    </row>
    <row r="30" spans="1:12" ht="25.5">
      <c r="A30" s="27" t="s">
        <v>63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12"/>
      <c r="L30" s="34">
        <f t="shared" si="1"/>
        <v>0</v>
      </c>
    </row>
    <row r="31" spans="1:12" ht="12.75">
      <c r="A31" s="14" t="s">
        <v>64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34">
        <f t="shared" si="1"/>
        <v>0</v>
      </c>
    </row>
    <row r="32" spans="1:12" ht="25.5">
      <c r="A32" s="39" t="s">
        <v>30</v>
      </c>
      <c r="B32" s="15" t="s">
        <v>31</v>
      </c>
      <c r="C32" s="41"/>
      <c r="D32" s="41"/>
      <c r="E32" s="41">
        <f>1117000-150000-20000</f>
        <v>947000</v>
      </c>
      <c r="F32" s="41"/>
      <c r="G32" s="41"/>
      <c r="H32" s="41"/>
      <c r="I32" s="41"/>
      <c r="J32" s="41"/>
      <c r="K32" s="41"/>
      <c r="L32" s="34">
        <f t="shared" si="1"/>
        <v>947000</v>
      </c>
    </row>
    <row r="33" spans="1:12" ht="12.75" hidden="1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34">
        <f t="shared" si="1"/>
        <v>0</v>
      </c>
    </row>
    <row r="34" spans="1:12" ht="14.25" customHeight="1">
      <c r="A34" s="28" t="s">
        <v>65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12"/>
      <c r="L34" s="34">
        <f t="shared" si="1"/>
        <v>0</v>
      </c>
    </row>
    <row r="35" spans="1:12" ht="25.5">
      <c r="A35" s="28" t="s">
        <v>66</v>
      </c>
      <c r="B35" s="10" t="s">
        <v>33</v>
      </c>
      <c r="C35" s="12"/>
      <c r="D35" s="12"/>
      <c r="E35" s="12"/>
      <c r="F35" s="12"/>
      <c r="G35" s="12"/>
      <c r="H35" s="12"/>
      <c r="I35" s="12"/>
      <c r="J35" s="12"/>
      <c r="K35" s="12"/>
      <c r="L35" s="34">
        <f t="shared" si="1"/>
        <v>0</v>
      </c>
    </row>
    <row r="36" spans="1:12" ht="12.75">
      <c r="A36" s="9" t="s">
        <v>67</v>
      </c>
      <c r="B36" s="10" t="s">
        <v>34</v>
      </c>
      <c r="C36" s="12"/>
      <c r="D36" s="12"/>
      <c r="E36" s="12"/>
      <c r="F36" s="12"/>
      <c r="G36" s="12"/>
      <c r="H36" s="12"/>
      <c r="I36" s="12"/>
      <c r="J36" s="12"/>
      <c r="K36" s="12"/>
      <c r="L36" s="34">
        <f t="shared" si="1"/>
        <v>0</v>
      </c>
    </row>
    <row r="37" spans="1:12" ht="26.25" customHeight="1">
      <c r="A37" s="28" t="s">
        <v>68</v>
      </c>
      <c r="B37" s="13" t="s">
        <v>82</v>
      </c>
      <c r="C37" s="12"/>
      <c r="D37" s="12"/>
      <c r="E37" s="12"/>
      <c r="F37" s="12"/>
      <c r="G37" s="12"/>
      <c r="H37" s="12"/>
      <c r="I37" s="12"/>
      <c r="J37" s="12"/>
      <c r="K37" s="12"/>
      <c r="L37" s="34">
        <f t="shared" si="1"/>
        <v>0</v>
      </c>
    </row>
    <row r="38" spans="1:12" ht="26.25" customHeight="1">
      <c r="A38" s="69" t="s">
        <v>76</v>
      </c>
      <c r="B38" s="70">
        <v>781111</v>
      </c>
      <c r="C38" s="71"/>
      <c r="D38" s="12"/>
      <c r="E38" s="12">
        <v>20000</v>
      </c>
      <c r="F38" s="12"/>
      <c r="G38" s="12"/>
      <c r="H38" s="12"/>
      <c r="I38" s="12"/>
      <c r="J38" s="12"/>
      <c r="K38" s="12"/>
      <c r="L38" s="34">
        <f t="shared" si="1"/>
        <v>20000</v>
      </c>
    </row>
    <row r="39" spans="1:12" ht="26.25" customHeight="1">
      <c r="A39" s="28" t="s">
        <v>74</v>
      </c>
      <c r="B39" s="73">
        <v>791000</v>
      </c>
      <c r="C39" s="74">
        <f>C40</f>
        <v>0</v>
      </c>
      <c r="D39" s="40">
        <f aca="true" t="shared" si="9" ref="D39:K39">D40</f>
        <v>0</v>
      </c>
      <c r="E39" s="40">
        <f t="shared" si="9"/>
        <v>0</v>
      </c>
      <c r="F39" s="40">
        <f t="shared" si="9"/>
        <v>0</v>
      </c>
      <c r="G39" s="40">
        <f t="shared" si="9"/>
        <v>32707296</v>
      </c>
      <c r="H39" s="40">
        <f t="shared" si="9"/>
        <v>0</v>
      </c>
      <c r="I39" s="12">
        <f t="shared" si="9"/>
        <v>0</v>
      </c>
      <c r="J39" s="12">
        <f t="shared" si="9"/>
        <v>0</v>
      </c>
      <c r="K39" s="12">
        <f t="shared" si="9"/>
        <v>0</v>
      </c>
      <c r="L39" s="34">
        <f t="shared" si="1"/>
        <v>32707296</v>
      </c>
    </row>
    <row r="40" spans="1:12" ht="26.25" customHeight="1">
      <c r="A40" s="68" t="s">
        <v>75</v>
      </c>
      <c r="B40" s="75">
        <v>791111</v>
      </c>
      <c r="C40" s="76"/>
      <c r="D40" s="12"/>
      <c r="E40" s="12"/>
      <c r="F40" s="12"/>
      <c r="G40" s="12">
        <v>32707296</v>
      </c>
      <c r="H40" s="12"/>
      <c r="I40" s="12"/>
      <c r="J40" s="12"/>
      <c r="K40" s="12"/>
      <c r="L40" s="34">
        <f t="shared" si="1"/>
        <v>32707296</v>
      </c>
    </row>
    <row r="41" spans="1:12" ht="12.75">
      <c r="A41" s="46" t="s">
        <v>35</v>
      </c>
      <c r="B41" s="47"/>
      <c r="C41" s="72">
        <f>C8+C11+C18+C27+C34+C35+C36+C37+C39+C38</f>
        <v>7263700</v>
      </c>
      <c r="D41" s="48">
        <f>D8+D11+D18+D27+D34+D35+D36+D37+D39+D38</f>
        <v>0</v>
      </c>
      <c r="E41" s="48">
        <f aca="true" t="shared" si="10" ref="E41:L41">E8+E11+E18+E27+E34+E35+E36+E37+E39+E38</f>
        <v>1117000</v>
      </c>
      <c r="F41" s="48">
        <f t="shared" si="10"/>
        <v>0</v>
      </c>
      <c r="G41" s="48">
        <f t="shared" si="10"/>
        <v>32707296</v>
      </c>
      <c r="H41" s="48">
        <f t="shared" si="10"/>
        <v>0</v>
      </c>
      <c r="I41" s="48">
        <f t="shared" si="10"/>
        <v>0</v>
      </c>
      <c r="J41" s="48">
        <f t="shared" si="10"/>
        <v>0</v>
      </c>
      <c r="K41" s="48">
        <f t="shared" si="10"/>
        <v>0</v>
      </c>
      <c r="L41" s="48">
        <f t="shared" si="10"/>
        <v>41087996</v>
      </c>
    </row>
    <row r="42" spans="1:12" ht="12.75">
      <c r="A42" s="50" t="s">
        <v>36</v>
      </c>
      <c r="B42" s="51" t="s">
        <v>37</v>
      </c>
      <c r="C42" s="52"/>
      <c r="D42" s="52"/>
      <c r="E42" s="52"/>
      <c r="F42" s="52"/>
      <c r="G42" s="52"/>
      <c r="H42" s="52"/>
      <c r="I42" s="52"/>
      <c r="J42" s="52"/>
      <c r="K42" s="52"/>
      <c r="L42" s="49">
        <f aca="true" t="shared" si="11" ref="L42:L52">SUM(C42:K42)</f>
        <v>0</v>
      </c>
    </row>
    <row r="43" spans="1:12" ht="12.75">
      <c r="A43" s="53" t="s">
        <v>38</v>
      </c>
      <c r="B43" s="54"/>
      <c r="C43" s="52">
        <f aca="true" t="shared" si="12" ref="C43:K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>G44+G47</f>
        <v>0</v>
      </c>
      <c r="H43" s="52">
        <f t="shared" si="12"/>
        <v>0</v>
      </c>
      <c r="I43" s="52">
        <f t="shared" si="12"/>
        <v>0</v>
      </c>
      <c r="J43" s="52">
        <f t="shared" si="12"/>
        <v>0</v>
      </c>
      <c r="K43" s="52">
        <f t="shared" si="12"/>
        <v>0</v>
      </c>
      <c r="L43" s="49">
        <f t="shared" si="11"/>
        <v>0</v>
      </c>
    </row>
    <row r="44" spans="1:12" ht="12.75">
      <c r="A44" s="42" t="s">
        <v>39</v>
      </c>
      <c r="B44" s="13" t="s">
        <v>40</v>
      </c>
      <c r="C44" s="40">
        <f aca="true" t="shared" si="13" ref="C44:K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>G45+G46</f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3"/>
        <v>0</v>
      </c>
      <c r="L44" s="34">
        <f t="shared" si="11"/>
        <v>0</v>
      </c>
    </row>
    <row r="45" spans="1:12" ht="12.75">
      <c r="A45" s="43" t="s">
        <v>41</v>
      </c>
      <c r="B45" s="15" t="s">
        <v>42</v>
      </c>
      <c r="C45" s="12"/>
      <c r="D45" s="12"/>
      <c r="E45" s="12"/>
      <c r="F45" s="12"/>
      <c r="G45" s="12"/>
      <c r="H45" s="12"/>
      <c r="I45" s="12"/>
      <c r="J45" s="12"/>
      <c r="K45" s="12"/>
      <c r="L45" s="34">
        <f t="shared" si="11"/>
        <v>0</v>
      </c>
    </row>
    <row r="46" spans="1:12" ht="12.75">
      <c r="A46" s="43" t="s">
        <v>43</v>
      </c>
      <c r="B46" s="15" t="s">
        <v>44</v>
      </c>
      <c r="C46" s="12"/>
      <c r="D46" s="12"/>
      <c r="E46" s="12"/>
      <c r="F46" s="12"/>
      <c r="G46" s="12"/>
      <c r="H46" s="12"/>
      <c r="I46" s="12"/>
      <c r="J46" s="12"/>
      <c r="K46" s="12"/>
      <c r="L46" s="34">
        <f t="shared" si="11"/>
        <v>0</v>
      </c>
    </row>
    <row r="47" spans="1:12" ht="12.75">
      <c r="A47" s="44" t="s">
        <v>45</v>
      </c>
      <c r="B47" s="13" t="s">
        <v>46</v>
      </c>
      <c r="C47" s="41"/>
      <c r="D47" s="41"/>
      <c r="E47" s="41"/>
      <c r="F47" s="41"/>
      <c r="G47" s="41"/>
      <c r="H47" s="41"/>
      <c r="I47" s="41"/>
      <c r="J47" s="41"/>
      <c r="K47" s="41"/>
      <c r="L47" s="34">
        <f t="shared" si="11"/>
        <v>0</v>
      </c>
    </row>
    <row r="48" spans="1:12" ht="12.75">
      <c r="A48" s="55" t="s">
        <v>47</v>
      </c>
      <c r="B48" s="56"/>
      <c r="C48" s="57">
        <f>C41+C42+C43</f>
        <v>7263700</v>
      </c>
      <c r="D48" s="57">
        <f>D41+D42+D43</f>
        <v>0</v>
      </c>
      <c r="E48" s="57">
        <f>E41+E42+E43</f>
        <v>1117000</v>
      </c>
      <c r="F48" s="57">
        <f aca="true" t="shared" si="14" ref="F48:K48">F41+F42+F43</f>
        <v>0</v>
      </c>
      <c r="G48" s="57">
        <f t="shared" si="14"/>
        <v>32707296</v>
      </c>
      <c r="H48" s="57">
        <f t="shared" si="14"/>
        <v>0</v>
      </c>
      <c r="I48" s="57">
        <f t="shared" si="14"/>
        <v>0</v>
      </c>
      <c r="J48" s="57">
        <f t="shared" si="14"/>
        <v>0</v>
      </c>
      <c r="K48" s="57">
        <f t="shared" si="14"/>
        <v>0</v>
      </c>
      <c r="L48" s="58">
        <f t="shared" si="11"/>
        <v>41087996</v>
      </c>
    </row>
    <row r="49" spans="1:12" ht="12.75">
      <c r="A49" s="50" t="s">
        <v>48</v>
      </c>
      <c r="B49" s="54"/>
      <c r="C49" s="52">
        <f aca="true" t="shared" si="15" ref="C49:K49">C50+C51</f>
        <v>0</v>
      </c>
      <c r="D49" s="52">
        <f>D50+D51</f>
        <v>0</v>
      </c>
      <c r="E49" s="52">
        <f>E50+E51</f>
        <v>0</v>
      </c>
      <c r="F49" s="52">
        <f>F50+F51</f>
        <v>0</v>
      </c>
      <c r="G49" s="52">
        <f>G50+G51</f>
        <v>0</v>
      </c>
      <c r="H49" s="52">
        <f t="shared" si="15"/>
        <v>0</v>
      </c>
      <c r="I49" s="52">
        <f t="shared" si="15"/>
        <v>0</v>
      </c>
      <c r="J49" s="52">
        <f t="shared" si="15"/>
        <v>0</v>
      </c>
      <c r="K49" s="52">
        <f t="shared" si="15"/>
        <v>0</v>
      </c>
      <c r="L49" s="49">
        <f t="shared" si="11"/>
        <v>0</v>
      </c>
    </row>
    <row r="50" spans="1:12" ht="12.75">
      <c r="A50" s="43" t="s">
        <v>49</v>
      </c>
      <c r="B50" s="45">
        <v>311700</v>
      </c>
      <c r="C50" s="12"/>
      <c r="D50" s="12"/>
      <c r="E50" s="12"/>
      <c r="F50" s="12"/>
      <c r="G50" s="12"/>
      <c r="H50" s="12"/>
      <c r="I50" s="12"/>
      <c r="J50" s="12"/>
      <c r="K50" s="12"/>
      <c r="L50" s="34">
        <f t="shared" si="11"/>
        <v>0</v>
      </c>
    </row>
    <row r="51" spans="1:12" ht="25.5">
      <c r="A51" s="42" t="s">
        <v>50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12"/>
      <c r="L51" s="34">
        <f t="shared" si="11"/>
        <v>0</v>
      </c>
    </row>
    <row r="52" spans="1:12" ht="12.75">
      <c r="A52" s="55" t="s">
        <v>51</v>
      </c>
      <c r="B52" s="59"/>
      <c r="C52" s="57">
        <f aca="true" t="shared" si="16" ref="C52:K52">C48+C49</f>
        <v>7263700</v>
      </c>
      <c r="D52" s="57">
        <f>D48+D49</f>
        <v>0</v>
      </c>
      <c r="E52" s="57">
        <f t="shared" si="16"/>
        <v>1117000</v>
      </c>
      <c r="F52" s="57">
        <f t="shared" si="16"/>
        <v>0</v>
      </c>
      <c r="G52" s="57">
        <f t="shared" si="16"/>
        <v>32707296</v>
      </c>
      <c r="H52" s="57">
        <f t="shared" si="16"/>
        <v>0</v>
      </c>
      <c r="I52" s="57">
        <f t="shared" si="16"/>
        <v>0</v>
      </c>
      <c r="J52" s="57">
        <f t="shared" si="16"/>
        <v>0</v>
      </c>
      <c r="K52" s="57">
        <f t="shared" si="16"/>
        <v>0</v>
      </c>
      <c r="L52" s="58">
        <f t="shared" si="11"/>
        <v>41087996</v>
      </c>
    </row>
    <row r="53" ht="75" customHeight="1"/>
    <row r="54" spans="1:10" ht="12.75">
      <c r="A54" s="77" t="s">
        <v>83</v>
      </c>
      <c r="F54" s="2"/>
      <c r="H54" s="60" t="s">
        <v>70</v>
      </c>
      <c r="I54" s="60"/>
      <c r="J54" s="60"/>
    </row>
    <row r="55" spans="6:10" ht="12.75">
      <c r="F55" t="s">
        <v>69</v>
      </c>
      <c r="H55" s="61"/>
      <c r="I55" s="61"/>
      <c r="J55" s="61"/>
    </row>
  </sheetData>
  <sheetProtection/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2362204724409449" right="0.2362204724409449" top="0.5905511811023623" bottom="0.3937007874015748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User</cp:lastModifiedBy>
  <cp:lastPrinted>2024-01-03T10:06:48Z</cp:lastPrinted>
  <dcterms:created xsi:type="dcterms:W3CDTF">2009-09-17T18:45:53Z</dcterms:created>
  <dcterms:modified xsi:type="dcterms:W3CDTF">2024-01-23T11:15:57Z</dcterms:modified>
  <cp:category/>
  <cp:version/>
  <cp:contentType/>
  <cp:contentStatus/>
</cp:coreProperties>
</file>